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Segundo trimestre\Cuadros Excel Web (Valores)\"/>
    </mc:Choice>
  </mc:AlternateContent>
  <bookViews>
    <workbookView xWindow="0" yWindow="0" windowWidth="21600" windowHeight="9735" tabRatio="752"/>
  </bookViews>
  <sheets>
    <sheet name="Cuadro 10 RCN" sheetId="32" r:id="rId1"/>
  </sheets>
  <definedNames>
    <definedName name="_xlnm.Print_Area" localSheetId="0">'Cuadro 10 RCN'!$A$1:$E$112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32" l="1"/>
  <c r="D104" i="32"/>
  <c r="E103" i="32"/>
  <c r="D103" i="32"/>
  <c r="E102" i="32"/>
  <c r="D102" i="32"/>
  <c r="E101" i="32"/>
  <c r="D101" i="32"/>
  <c r="E100" i="32"/>
  <c r="D100" i="32"/>
  <c r="C99" i="32"/>
  <c r="D99" i="32" s="1"/>
  <c r="B99" i="32"/>
  <c r="E99" i="32" s="1"/>
  <c r="E98" i="32"/>
  <c r="D98" i="32"/>
  <c r="E97" i="32"/>
  <c r="D97" i="32"/>
  <c r="E96" i="32"/>
  <c r="D96" i="32"/>
  <c r="E95" i="32"/>
  <c r="D95" i="32"/>
  <c r="C94" i="32"/>
  <c r="D94" i="32" s="1"/>
  <c r="B94" i="32"/>
  <c r="E94" i="32" s="1"/>
  <c r="C93" i="32"/>
  <c r="D93" i="32" s="1"/>
  <c r="B93" i="32"/>
  <c r="B80" i="32" s="1"/>
  <c r="E92" i="32"/>
  <c r="D92" i="32"/>
  <c r="E91" i="32"/>
  <c r="D91" i="32"/>
  <c r="C90" i="32"/>
  <c r="D90" i="32" s="1"/>
  <c r="B90" i="32"/>
  <c r="E90" i="32" s="1"/>
  <c r="E89" i="32"/>
  <c r="D89" i="32"/>
  <c r="E88" i="32"/>
  <c r="D88" i="32"/>
  <c r="E87" i="32"/>
  <c r="D87" i="32"/>
  <c r="E86" i="32"/>
  <c r="C86" i="32"/>
  <c r="D86" i="32" s="1"/>
  <c r="B86" i="32"/>
  <c r="E85" i="32"/>
  <c r="D85" i="32"/>
  <c r="E84" i="32"/>
  <c r="D84" i="32"/>
  <c r="E83" i="32"/>
  <c r="D83" i="32"/>
  <c r="C82" i="32"/>
  <c r="E82" i="32" s="1"/>
  <c r="B82" i="32"/>
  <c r="B81" i="32"/>
  <c r="E79" i="32"/>
  <c r="D79" i="32"/>
  <c r="E77" i="32"/>
  <c r="D77" i="32"/>
  <c r="E76" i="32"/>
  <c r="D76" i="32"/>
  <c r="E75" i="32"/>
  <c r="D75" i="32"/>
  <c r="E74" i="32"/>
  <c r="D74" i="32"/>
  <c r="E73" i="32"/>
  <c r="C73" i="32"/>
  <c r="D73" i="32" s="1"/>
  <c r="B73" i="32"/>
  <c r="E72" i="32"/>
  <c r="D72" i="32"/>
  <c r="E71" i="32"/>
  <c r="D71" i="32"/>
  <c r="E70" i="32"/>
  <c r="D70" i="32"/>
  <c r="C69" i="32"/>
  <c r="C67" i="32" s="1"/>
  <c r="B69" i="32"/>
  <c r="B67" i="32" s="1"/>
  <c r="E67" i="32" s="1"/>
  <c r="E68" i="32"/>
  <c r="D68" i="32"/>
  <c r="E66" i="32"/>
  <c r="D66" i="32"/>
  <c r="E65" i="32"/>
  <c r="D65" i="32"/>
  <c r="E64" i="32"/>
  <c r="D64" i="32"/>
  <c r="C63" i="32"/>
  <c r="D63" i="32" s="1"/>
  <c r="B63" i="32"/>
  <c r="E63" i="32" s="1"/>
  <c r="E62" i="32"/>
  <c r="D62" i="32"/>
  <c r="C61" i="32"/>
  <c r="C60" i="32" s="1"/>
  <c r="B61" i="32"/>
  <c r="B60" i="32" s="1"/>
  <c r="E60" i="32" s="1"/>
  <c r="E59" i="32"/>
  <c r="D59" i="32"/>
  <c r="E58" i="32"/>
  <c r="D58" i="32"/>
  <c r="E57" i="32"/>
  <c r="D57" i="32"/>
  <c r="E56" i="32"/>
  <c r="D56" i="32"/>
  <c r="E55" i="32"/>
  <c r="D55" i="32"/>
  <c r="E54" i="32"/>
  <c r="D54" i="32"/>
  <c r="E53" i="32"/>
  <c r="D53" i="32"/>
  <c r="E52" i="32"/>
  <c r="D52" i="32"/>
  <c r="E51" i="32"/>
  <c r="D51" i="32"/>
  <c r="E50" i="32"/>
  <c r="D50" i="32"/>
  <c r="E49" i="32"/>
  <c r="D49" i="32"/>
  <c r="C48" i="32"/>
  <c r="D48" i="32" s="1"/>
  <c r="B48" i="32"/>
  <c r="E48" i="32" s="1"/>
  <c r="E47" i="32"/>
  <c r="D47" i="32"/>
  <c r="E46" i="32"/>
  <c r="D46" i="32"/>
  <c r="E45" i="32"/>
  <c r="D45" i="32"/>
  <c r="E44" i="32"/>
  <c r="D44" i="32"/>
  <c r="E43" i="32"/>
  <c r="D43" i="32"/>
  <c r="E42" i="32"/>
  <c r="D42" i="32"/>
  <c r="E41" i="32"/>
  <c r="D41" i="32"/>
  <c r="E40" i="32"/>
  <c r="D40" i="32"/>
  <c r="E39" i="32"/>
  <c r="D39" i="32"/>
  <c r="E38" i="32"/>
  <c r="D38" i="32"/>
  <c r="E37" i="32"/>
  <c r="D37" i="32"/>
  <c r="C36" i="32"/>
  <c r="B36" i="32"/>
  <c r="B35" i="32" s="1"/>
  <c r="E35" i="32" s="1"/>
  <c r="C35" i="32"/>
  <c r="E34" i="32"/>
  <c r="D34" i="32"/>
  <c r="E33" i="32"/>
  <c r="D33" i="32"/>
  <c r="E32" i="32"/>
  <c r="D32" i="32"/>
  <c r="E31" i="32"/>
  <c r="D31" i="32"/>
  <c r="C30" i="32"/>
  <c r="D30" i="32" s="1"/>
  <c r="B30" i="32"/>
  <c r="B23" i="32" s="1"/>
  <c r="E29" i="32"/>
  <c r="D29" i="32"/>
  <c r="E28" i="32"/>
  <c r="D28" i="32"/>
  <c r="E27" i="32"/>
  <c r="D27" i="32"/>
  <c r="E26" i="32"/>
  <c r="D26" i="32"/>
  <c r="C25" i="32"/>
  <c r="C24" i="32" s="1"/>
  <c r="B25" i="32"/>
  <c r="B24" i="32" s="1"/>
  <c r="E24" i="32" s="1"/>
  <c r="E36" i="32" l="1"/>
  <c r="D35" i="32"/>
  <c r="B22" i="32"/>
  <c r="B19" i="32" s="1"/>
  <c r="B16" i="32" s="1"/>
  <c r="B21" i="32"/>
  <c r="D67" i="32"/>
  <c r="E81" i="32"/>
  <c r="B78" i="32"/>
  <c r="B20" i="32"/>
  <c r="B18" i="32" s="1"/>
  <c r="D60" i="32"/>
  <c r="D24" i="32"/>
  <c r="D69" i="32"/>
  <c r="D82" i="32"/>
  <c r="C22" i="32"/>
  <c r="D61" i="32"/>
  <c r="E22" i="32"/>
  <c r="E25" i="32"/>
  <c r="E30" i="32"/>
  <c r="E61" i="32"/>
  <c r="E69" i="32"/>
  <c r="C23" i="32"/>
  <c r="E93" i="32"/>
  <c r="D36" i="32"/>
  <c r="C81" i="32"/>
  <c r="D25" i="32"/>
  <c r="D23" i="32" l="1"/>
  <c r="C20" i="32"/>
  <c r="E20" i="32"/>
  <c r="B17" i="32"/>
  <c r="E23" i="32"/>
  <c r="D81" i="32"/>
  <c r="C80" i="32"/>
  <c r="D22" i="32"/>
  <c r="C21" i="32"/>
  <c r="D21" i="32" s="1"/>
  <c r="C19" i="32"/>
  <c r="C78" i="32" l="1"/>
  <c r="D80" i="32"/>
  <c r="E80" i="32"/>
  <c r="B15" i="32"/>
  <c r="D20" i="32"/>
  <c r="C17" i="32"/>
  <c r="D17" i="32" s="1"/>
  <c r="C18" i="32"/>
  <c r="D19" i="32"/>
  <c r="C16" i="32"/>
  <c r="E19" i="32"/>
  <c r="E21" i="32"/>
  <c r="B105" i="32" l="1"/>
  <c r="C15" i="32"/>
  <c r="E15" i="32" s="1"/>
  <c r="D16" i="32"/>
  <c r="E16" i="32"/>
  <c r="D18" i="32"/>
  <c r="E18" i="32"/>
  <c r="E17" i="32"/>
  <c r="D78" i="32"/>
  <c r="E78" i="32"/>
  <c r="D15" i="32" l="1"/>
  <c r="C105" i="32"/>
  <c r="D105" i="32" s="1"/>
  <c r="E105" i="32"/>
</calcChain>
</file>

<file path=xl/sharedStrings.xml><?xml version="1.0" encoding="utf-8"?>
<sst xmlns="http://schemas.openxmlformats.org/spreadsheetml/2006/main" count="117" uniqueCount="95">
  <si>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</si>
  <si>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</si>
  <si>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</si>
  <si>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</si>
  <si>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</si>
  <si>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</si>
  <si>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</si>
  <si>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</si>
  <si>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</si>
  <si>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</si>
  <si>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</si>
  <si>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</si>
  <si>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</si>
  <si>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</si>
  <si>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</si>
  <si>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</si>
  <si>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</si>
  <si>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</si>
  <si>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</si>
  <si>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</si>
  <si>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</si>
  <si>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</si>
  <si>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</si>
  <si>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</si>
  <si>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</si>
  <si>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</si>
  <si>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</si>
  <si>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</si>
  <si>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</si>
  <si>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</si>
  <si>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</si>
  <si>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</si>
  <si>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</si>
  <si>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</si>
  <si>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</si>
  <si>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</si>
  <si>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</si>
  <si>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</si>
  <si>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</si>
  <si>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</si>
  <si>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</si>
  <si>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</si>
  <si>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</si>
  <si>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</si>
  <si>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</si>
  <si>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</si>
  <si>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</si>
  <si>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</si>
  <si>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</si>
  <si>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</si>
  <si>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</si>
  <si>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</si>
  <si>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</si>
  <si>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</si>
  <si>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</si>
  <si>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</si>
  <si>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</si>
  <si>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</si>
  <si>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</si>
  <si>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</si>
  <si>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</si>
  <si>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</si>
  <si>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</si>
  <si>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</si>
  <si>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</si>
  <si>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</si>
  <si>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</si>
  <si>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</si>
  <si>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</si>
  <si>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</si>
  <si>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</si>
  <si>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</si>
  <si>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</si>
  <si>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</si>
  <si>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</si>
  <si>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</si>
  <si>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</si>
  <si>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</si>
  <si>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</si>
  <si>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</si>
  <si>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</si>
  <si>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</si>
  <si>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</si>
  <si>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</si>
  <si>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Primer</t>
  </si>
  <si>
    <t>(En millones de balboas)</t>
  </si>
  <si>
    <t>0.0 Cuando la cantidad es menor a la unidad o fracción decimal adoptada, para la expresión del dato.</t>
  </si>
  <si>
    <t>semestre</t>
  </si>
  <si>
    <t>Primer semestre</t>
  </si>
  <si>
    <t>NOTA: La diferencia que se observa entre el total y los parciales se debe al redondeo.</t>
  </si>
  <si>
    <t>2022 (P)</t>
  </si>
  <si>
    <t>2023 (E)</t>
  </si>
  <si>
    <t>2022-23</t>
  </si>
  <si>
    <t>2023-22</t>
  </si>
  <si>
    <t>DE PANAMÁ, SEGÚN PARTIDA: PRIMER SEMESTRE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</si>
</sst>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5" xfId="0" applyNumberFormat="1" applyFont="1" applyFill="1" applyBorder="1" applyAlignment="1" applyProtection="1">
      <alignment horizontal="left"/>
    </xf>
    <xf numFmtId="164" fontId="1" fillId="4" borderId="7" xfId="0" applyNumberFormat="1" applyFont="1" applyFill="1" applyBorder="1" applyAlignment="1" applyProtection="1">
      <alignment horizontal="right"/>
    </xf>
    <xf numFmtId="164" fontId="2" fillId="4" borderId="7" xfId="0" applyNumberFormat="1" applyFont="1" applyFill="1" applyBorder="1" applyAlignment="1" applyProtection="1">
      <alignment horizontal="right"/>
    </xf>
    <xf numFmtId="0" fontId="1" fillId="2" borderId="5" xfId="0" quotePrefix="1" applyNumberFormat="1" applyFont="1" applyFill="1" applyBorder="1" applyAlignment="1" applyProtection="1">
      <alignment horizontal="left"/>
    </xf>
    <xf numFmtId="164" fontId="3" fillId="4" borderId="7" xfId="0" applyNumberFormat="1" applyFont="1" applyFill="1" applyBorder="1" applyAlignment="1" applyProtection="1">
      <alignment horizontal="right"/>
    </xf>
    <xf numFmtId="0" fontId="1" fillId="2" borderId="0" xfId="0" applyNumberFormat="1" applyFont="1" applyFill="1"/>
    <xf numFmtId="0" fontId="1" fillId="0" borderId="0" xfId="0" applyNumberFormat="1" applyFont="1" applyBorder="1" applyAlignment="1"/>
    <xf numFmtId="0" fontId="2" fillId="3" borderId="1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/>
    <xf numFmtId="0" fontId="1" fillId="2" borderId="2" xfId="0" applyNumberFormat="1" applyFont="1" applyFill="1" applyBorder="1"/>
    <xf numFmtId="0" fontId="1" fillId="2" borderId="9" xfId="0" applyNumberFormat="1" applyFont="1" applyFill="1" applyBorder="1" applyAlignment="1" applyProtection="1">
      <alignment horizontal="left"/>
    </xf>
    <xf numFmtId="0" fontId="1" fillId="2" borderId="10" xfId="0" applyNumberFormat="1" applyFont="1" applyFill="1" applyBorder="1"/>
    <xf numFmtId="0" fontId="1" fillId="2" borderId="11" xfId="0" applyNumberFormat="1" applyFont="1" applyFill="1" applyBorder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1" fillId="0" borderId="0" xfId="0" applyNumberFormat="1" applyFont="1" applyFill="1"/>
    <xf numFmtId="0" fontId="1" fillId="0" borderId="0" xfId="0" applyNumberFormat="1" applyFont="1"/>
    <xf numFmtId="164" fontId="2" fillId="3" borderId="12" xfId="0" applyNumberFormat="1" applyFont="1" applyFill="1" applyBorder="1" applyAlignment="1">
      <alignment horizontal="center" vertical="center"/>
    </xf>
    <xf numFmtId="164" fontId="2" fillId="3" borderId="12" xfId="0" quotePrefix="1" applyNumberFormat="1" applyFont="1" applyFill="1" applyBorder="1" applyAlignment="1">
      <alignment horizontal="center" vertical="center"/>
    </xf>
    <xf numFmtId="164" fontId="2" fillId="3" borderId="3" xfId="0" quotePrefix="1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164" fontId="2" fillId="3" borderId="2" xfId="0" quotePrefix="1" applyNumberFormat="1" applyFont="1" applyFill="1" applyBorder="1" applyAlignment="1">
      <alignment horizontal="center" vertical="center"/>
    </xf>
    <xf numFmtId="164" fontId="2" fillId="3" borderId="13" xfId="0" quotePrefix="1" applyNumberFormat="1" applyFont="1" applyFill="1" applyBorder="1" applyAlignment="1">
      <alignment horizontal="center" vertical="center"/>
    </xf>
    <xf numFmtId="164" fontId="2" fillId="3" borderId="11" xfId="0" quotePrefix="1" applyNumberFormat="1" applyFont="1" applyFill="1" applyBorder="1" applyAlignment="1">
      <alignment horizontal="center" vertical="center"/>
    </xf>
    <xf numFmtId="164" fontId="2" fillId="3" borderId="14" xfId="0" quotePrefix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164" fontId="2" fillId="4" borderId="6" xfId="0" applyNumberFormat="1" applyFont="1" applyFill="1" applyBorder="1" applyAlignment="1" applyProtection="1">
      <alignment horizontal="right"/>
    </xf>
    <xf numFmtId="164" fontId="1" fillId="4" borderId="6" xfId="0" applyNumberFormat="1" applyFont="1" applyFill="1" applyBorder="1" applyAlignment="1" applyProtection="1">
      <alignment horizontal="right"/>
    </xf>
    <xf numFmtId="164" fontId="3" fillId="4" borderId="6" xfId="0" applyNumberFormat="1" applyFont="1" applyFill="1" applyBorder="1" applyAlignment="1" applyProtection="1">
      <alignment horizontal="right"/>
    </xf>
    <xf numFmtId="164" fontId="1" fillId="0" borderId="6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E1"/>
    </sheetView>
  </sheetViews>
  <sheetFormatPr baseColWidth="10" defaultRowHeight="12.75" customHeight="1" x14ac:dyDescent="0.2"/>
  <cols>
    <col min="1" max="1" width="58.7109375" style="21" customWidth="1"/>
    <col min="2" max="3" width="19.85546875" style="6" customWidth="1"/>
    <col min="4" max="5" width="10.7109375" style="6" customWidth="1"/>
    <col min="6" max="16384" width="11.42578125" style="6"/>
  </cols>
  <sheetData>
    <row r="1" spans="1:5" ht="12.75" customHeight="1" x14ac:dyDescent="0.2">
      <c r="A1" s="39" t="s">
        <v>9</v>
      </c>
      <c r="B1" s="39"/>
      <c r="C1" s="39"/>
      <c r="D1" s="39"/>
      <c r="E1" s="39"/>
    </row>
    <row r="2" spans="1:5" ht="12.75" customHeight="1" x14ac:dyDescent="0.2">
      <c r="A2" s="40" t="s">
        <v>10</v>
      </c>
      <c r="B2" s="40"/>
      <c r="C2" s="40"/>
      <c r="D2" s="40"/>
      <c r="E2" s="40"/>
    </row>
    <row r="3" spans="1:5" ht="12.75" customHeight="1" x14ac:dyDescent="0.2">
      <c r="A3" s="39" t="s">
        <v>11</v>
      </c>
      <c r="B3" s="39"/>
      <c r="C3" s="39"/>
      <c r="D3" s="39"/>
      <c r="E3" s="39"/>
    </row>
    <row r="4" spans="1:5" ht="6" customHeight="1" x14ac:dyDescent="0.2">
      <c r="A4" s="7"/>
      <c r="B4" s="7"/>
      <c r="C4" s="7"/>
      <c r="D4" s="7"/>
      <c r="E4" s="7"/>
    </row>
    <row r="5" spans="1:5" ht="12.75" customHeight="1" x14ac:dyDescent="0.2">
      <c r="A5" s="41" t="s">
        <v>0</v>
      </c>
      <c r="B5" s="41"/>
      <c r="C5" s="41"/>
      <c r="D5" s="41"/>
      <c r="E5" s="41"/>
    </row>
    <row r="6" spans="1:5" ht="12.75" customHeight="1" x14ac:dyDescent="0.2">
      <c r="A6" s="41" t="s">
        <v>94</v>
      </c>
      <c r="B6" s="41"/>
      <c r="C6" s="41"/>
      <c r="D6" s="41"/>
      <c r="E6" s="41"/>
    </row>
    <row r="7" spans="1:5" ht="12.75" customHeight="1" x14ac:dyDescent="0.2">
      <c r="A7" s="41" t="s">
        <v>1</v>
      </c>
      <c r="B7" s="41"/>
      <c r="C7" s="41"/>
      <c r="D7" s="41"/>
      <c r="E7" s="41"/>
    </row>
    <row r="8" spans="1:5" ht="6" customHeight="1" x14ac:dyDescent="0.2">
      <c r="A8" s="7"/>
      <c r="B8" s="7"/>
      <c r="C8" s="7"/>
      <c r="D8" s="7"/>
      <c r="E8" s="7"/>
    </row>
    <row r="9" spans="1:5" ht="14.1" customHeight="1" x14ac:dyDescent="0.2">
      <c r="A9" s="8"/>
      <c r="B9" s="29" t="s">
        <v>2</v>
      </c>
      <c r="C9" s="30"/>
      <c r="D9" s="31" t="s">
        <v>3</v>
      </c>
      <c r="E9" s="32"/>
    </row>
    <row r="10" spans="1:5" ht="14.1" customHeight="1" x14ac:dyDescent="0.2">
      <c r="A10" s="9"/>
      <c r="B10" s="33" t="s">
        <v>85</v>
      </c>
      <c r="C10" s="34"/>
      <c r="D10" s="10" t="s">
        <v>4</v>
      </c>
      <c r="E10" s="11" t="s">
        <v>5</v>
      </c>
    </row>
    <row r="11" spans="1:5" ht="14.1" customHeight="1" x14ac:dyDescent="0.2">
      <c r="A11" s="12" t="s">
        <v>6</v>
      </c>
      <c r="B11" s="24" t="s">
        <v>90</v>
      </c>
      <c r="C11" s="24" t="s">
        <v>91</v>
      </c>
      <c r="D11" s="25" t="s">
        <v>92</v>
      </c>
      <c r="E11" s="26" t="s">
        <v>93</v>
      </c>
    </row>
    <row r="12" spans="1:5" ht="14.1" customHeight="1" x14ac:dyDescent="0.2">
      <c r="A12" s="9"/>
      <c r="B12" s="27" t="s">
        <v>84</v>
      </c>
      <c r="C12" s="27" t="s">
        <v>84</v>
      </c>
      <c r="D12" s="35" t="s">
        <v>88</v>
      </c>
      <c r="E12" s="36"/>
    </row>
    <row r="13" spans="1:5" ht="14.1" customHeight="1" x14ac:dyDescent="0.2">
      <c r="A13" s="13"/>
      <c r="B13" s="28" t="s">
        <v>87</v>
      </c>
      <c r="C13" s="28" t="s">
        <v>87</v>
      </c>
      <c r="D13" s="37"/>
      <c r="E13" s="38"/>
    </row>
    <row r="14" spans="1:5" ht="6" customHeight="1" x14ac:dyDescent="0.2">
      <c r="A14" s="14"/>
      <c r="B14" s="15"/>
      <c r="C14" s="15"/>
      <c r="D14" s="15"/>
      <c r="E14" s="16"/>
    </row>
    <row r="15" spans="1:5" ht="14.1" customHeight="1" x14ac:dyDescent="0.2">
      <c r="A15" s="1" t="s">
        <v>13</v>
      </c>
      <c r="B15" s="3">
        <f>B16+B17</f>
        <v>-172.27914218999649</v>
      </c>
      <c r="C15" s="3">
        <f>C16+C17</f>
        <v>-421.06660141000611</v>
      </c>
      <c r="D15" s="3">
        <f>+C15-B15</f>
        <v>-248.78745922000962</v>
      </c>
      <c r="E15" s="42">
        <f>IF(B15=0,0,+C15/B15*100-100)</f>
        <v>144.40950660506343</v>
      </c>
    </row>
    <row r="16" spans="1:5" ht="12.95" customHeight="1" x14ac:dyDescent="0.2">
      <c r="A16" s="1" t="s">
        <v>16</v>
      </c>
      <c r="B16" s="2">
        <f>B19+B74</f>
        <v>18645.968871140001</v>
      </c>
      <c r="C16" s="2">
        <f>C19+C74</f>
        <v>21206.705494549995</v>
      </c>
      <c r="D16" s="2">
        <f t="shared" ref="D16:D79" si="0">+C16-B16</f>
        <v>2560.7366234099936</v>
      </c>
      <c r="E16" s="43">
        <f t="shared" ref="E16:E79" si="1">IF(B16=0,0,+C16/B16*100-100)</f>
        <v>13.733459715110172</v>
      </c>
    </row>
    <row r="17" spans="1:5" ht="12.95" customHeight="1" x14ac:dyDescent="0.2">
      <c r="A17" s="1" t="s">
        <v>17</v>
      </c>
      <c r="B17" s="2">
        <f>B20+B75</f>
        <v>-18818.248013329998</v>
      </c>
      <c r="C17" s="2">
        <f>C20+C75</f>
        <v>-21627.772095960001</v>
      </c>
      <c r="D17" s="2">
        <f t="shared" si="0"/>
        <v>-2809.5240826300032</v>
      </c>
      <c r="E17" s="43">
        <f t="shared" si="1"/>
        <v>14.929785602994826</v>
      </c>
    </row>
    <row r="18" spans="1:5" ht="12.95" customHeight="1" x14ac:dyDescent="0.2">
      <c r="A18" s="1" t="s">
        <v>14</v>
      </c>
      <c r="B18" s="3">
        <f>B19+B20</f>
        <v>-168.82043609999891</v>
      </c>
      <c r="C18" s="3">
        <f>C19+C20</f>
        <v>-399.7872729700066</v>
      </c>
      <c r="D18" s="3">
        <f t="shared" si="0"/>
        <v>-230.96683687000768</v>
      </c>
      <c r="E18" s="42">
        <f t="shared" si="1"/>
        <v>136.81213140167284</v>
      </c>
    </row>
    <row r="19" spans="1:5" ht="12.95" customHeight="1" x14ac:dyDescent="0.2">
      <c r="A19" s="1" t="s">
        <v>15</v>
      </c>
      <c r="B19" s="2">
        <f>B22+B61</f>
        <v>18228.27853937</v>
      </c>
      <c r="C19" s="2">
        <f>C22+C61</f>
        <v>20800.970716849995</v>
      </c>
      <c r="D19" s="2">
        <f t="shared" si="0"/>
        <v>2572.6921774799957</v>
      </c>
      <c r="E19" s="43">
        <f t="shared" si="1"/>
        <v>14.113741854028689</v>
      </c>
    </row>
    <row r="20" spans="1:5" ht="12.95" customHeight="1" x14ac:dyDescent="0.2">
      <c r="A20" s="1" t="s">
        <v>18</v>
      </c>
      <c r="B20" s="2">
        <f>B23+B67</f>
        <v>-18397.098975469999</v>
      </c>
      <c r="C20" s="2">
        <f>C23+C67</f>
        <v>-21200.757989820002</v>
      </c>
      <c r="D20" s="2">
        <f t="shared" si="0"/>
        <v>-2803.6590143500034</v>
      </c>
      <c r="E20" s="43">
        <f t="shared" si="1"/>
        <v>15.239680006550472</v>
      </c>
    </row>
    <row r="21" spans="1:5" ht="12.95" customHeight="1" x14ac:dyDescent="0.2">
      <c r="A21" s="1" t="s">
        <v>19</v>
      </c>
      <c r="B21" s="3">
        <f>B22+B23</f>
        <v>1384.87213582</v>
      </c>
      <c r="C21" s="3">
        <f>C22+C23</f>
        <v>1361.2052146499918</v>
      </c>
      <c r="D21" s="3">
        <f t="shared" si="0"/>
        <v>-23.666921170008209</v>
      </c>
      <c r="E21" s="42">
        <f t="shared" si="1"/>
        <v>-1.7089607450289748</v>
      </c>
    </row>
    <row r="22" spans="1:5" ht="12.95" customHeight="1" x14ac:dyDescent="0.2">
      <c r="A22" s="1" t="s">
        <v>20</v>
      </c>
      <c r="B22" s="2">
        <f>B25+B36</f>
        <v>17318.43218028</v>
      </c>
      <c r="C22" s="2">
        <f>C25+C36</f>
        <v>18984.132710319995</v>
      </c>
      <c r="D22" s="2">
        <f t="shared" si="0"/>
        <v>1665.7005300399942</v>
      </c>
      <c r="E22" s="43">
        <f t="shared" si="1"/>
        <v>9.6180792389317844</v>
      </c>
    </row>
    <row r="23" spans="1:5" ht="12.95" customHeight="1" x14ac:dyDescent="0.2">
      <c r="A23" s="1" t="s">
        <v>21</v>
      </c>
      <c r="B23" s="2">
        <f>B30+B48</f>
        <v>-15933.56004446</v>
      </c>
      <c r="C23" s="2">
        <f>C30+C48</f>
        <v>-17622.927495670003</v>
      </c>
      <c r="D23" s="2">
        <f t="shared" si="0"/>
        <v>-1689.3674512100024</v>
      </c>
      <c r="E23" s="43">
        <f t="shared" si="1"/>
        <v>10.602573728006149</v>
      </c>
    </row>
    <row r="24" spans="1:5" ht="12.95" customHeight="1" x14ac:dyDescent="0.2">
      <c r="A24" s="1" t="s">
        <v>22</v>
      </c>
      <c r="B24" s="3">
        <f>B25+B30</f>
        <v>-4380.5937807300015</v>
      </c>
      <c r="C24" s="3">
        <f>C25+C30</f>
        <v>-5697.491393260003</v>
      </c>
      <c r="D24" s="3">
        <f t="shared" si="0"/>
        <v>-1316.8976125300014</v>
      </c>
      <c r="E24" s="42">
        <f t="shared" si="1"/>
        <v>30.062080129934998</v>
      </c>
    </row>
    <row r="25" spans="1:5" ht="12.75" customHeight="1" x14ac:dyDescent="0.2">
      <c r="A25" s="1" t="s">
        <v>23</v>
      </c>
      <c r="B25" s="3">
        <f>B26+B27+B28+B29</f>
        <v>8952.6102026399985</v>
      </c>
      <c r="C25" s="3">
        <f>C26+C27+C28+C29</f>
        <v>9416.3967921199983</v>
      </c>
      <c r="D25" s="3">
        <f t="shared" si="0"/>
        <v>463.78658947999975</v>
      </c>
      <c r="E25" s="42">
        <f t="shared" si="1"/>
        <v>5.1804622225508581</v>
      </c>
    </row>
    <row r="26" spans="1:5" ht="12.6" customHeight="1" x14ac:dyDescent="0.2">
      <c r="A26" s="1" t="s">
        <v>24</v>
      </c>
      <c r="B26" s="2">
        <v>7231.9903892999992</v>
      </c>
      <c r="C26" s="2">
        <v>8310.192117229999</v>
      </c>
      <c r="D26" s="2">
        <f t="shared" si="0"/>
        <v>1078.2017279299998</v>
      </c>
      <c r="E26" s="43">
        <f t="shared" si="1"/>
        <v>14.908782643367985</v>
      </c>
    </row>
    <row r="27" spans="1:5" ht="12.6" customHeight="1" x14ac:dyDescent="0.2">
      <c r="A27" s="1" t="s">
        <v>25</v>
      </c>
      <c r="B27" s="2">
        <v>0</v>
      </c>
      <c r="C27" s="2">
        <v>0</v>
      </c>
      <c r="D27" s="2">
        <f t="shared" si="0"/>
        <v>0</v>
      </c>
      <c r="E27" s="43">
        <f t="shared" si="1"/>
        <v>0</v>
      </c>
    </row>
    <row r="28" spans="1:5" ht="12.6" customHeight="1" x14ac:dyDescent="0.2">
      <c r="A28" s="1" t="s">
        <v>26</v>
      </c>
      <c r="B28" s="2">
        <v>8.1999999999999993</v>
      </c>
      <c r="C28" s="2">
        <v>7.7976161299999998</v>
      </c>
      <c r="D28" s="2">
        <f t="shared" si="0"/>
        <v>-0.40238386999999953</v>
      </c>
      <c r="E28" s="43">
        <f t="shared" si="1"/>
        <v>-4.9071203658536575</v>
      </c>
    </row>
    <row r="29" spans="1:5" ht="12.6" customHeight="1" x14ac:dyDescent="0.2">
      <c r="A29" s="1" t="s">
        <v>27</v>
      </c>
      <c r="B29" s="2">
        <v>1712.41981334</v>
      </c>
      <c r="C29" s="2">
        <v>1098.4070587599999</v>
      </c>
      <c r="D29" s="2">
        <f t="shared" si="0"/>
        <v>-614.01275458000009</v>
      </c>
      <c r="E29" s="43">
        <f t="shared" si="1"/>
        <v>-35.856438345127245</v>
      </c>
    </row>
    <row r="30" spans="1:5" ht="12.75" customHeight="1" x14ac:dyDescent="0.2">
      <c r="A30" s="1" t="s">
        <v>28</v>
      </c>
      <c r="B30" s="3">
        <f>B31+B32+B33+B34</f>
        <v>-13333.20398337</v>
      </c>
      <c r="C30" s="3">
        <f>C31+C32+C33+C34</f>
        <v>-15113.888185380001</v>
      </c>
      <c r="D30" s="3">
        <f t="shared" si="0"/>
        <v>-1780.6842020100012</v>
      </c>
      <c r="E30" s="42">
        <f t="shared" si="1"/>
        <v>13.355261077764808</v>
      </c>
    </row>
    <row r="31" spans="1:5" ht="12.6" customHeight="1" x14ac:dyDescent="0.2">
      <c r="A31" s="1" t="s">
        <v>24</v>
      </c>
      <c r="B31" s="2">
        <v>-11453.25753882</v>
      </c>
      <c r="C31" s="2">
        <v>-13745.347219470001</v>
      </c>
      <c r="D31" s="2">
        <f t="shared" si="0"/>
        <v>-2292.0896806500004</v>
      </c>
      <c r="E31" s="43">
        <f t="shared" si="1"/>
        <v>20.012556889436269</v>
      </c>
    </row>
    <row r="32" spans="1:5" ht="12.6" customHeight="1" x14ac:dyDescent="0.2">
      <c r="A32" s="1" t="s">
        <v>25</v>
      </c>
      <c r="B32" s="2">
        <v>0</v>
      </c>
      <c r="C32" s="2">
        <v>0</v>
      </c>
      <c r="D32" s="2">
        <f t="shared" si="0"/>
        <v>0</v>
      </c>
      <c r="E32" s="43">
        <f t="shared" si="1"/>
        <v>0</v>
      </c>
    </row>
    <row r="33" spans="1:5" ht="12.6" customHeight="1" x14ac:dyDescent="0.2">
      <c r="A33" s="1" t="s">
        <v>26</v>
      </c>
      <c r="B33" s="2">
        <v>-2.9814372799999997</v>
      </c>
      <c r="C33" s="2">
        <v>-4.45789568</v>
      </c>
      <c r="D33" s="2">
        <f t="shared" si="0"/>
        <v>-1.4764584000000003</v>
      </c>
      <c r="E33" s="43">
        <f t="shared" si="1"/>
        <v>49.521699145051286</v>
      </c>
    </row>
    <row r="34" spans="1:5" ht="12.6" customHeight="1" x14ac:dyDescent="0.2">
      <c r="A34" s="1" t="s">
        <v>27</v>
      </c>
      <c r="B34" s="2">
        <v>-1876.9650072700001</v>
      </c>
      <c r="C34" s="2">
        <v>-1364.08307023</v>
      </c>
      <c r="D34" s="2">
        <f t="shared" si="0"/>
        <v>512.88193704000014</v>
      </c>
      <c r="E34" s="43">
        <f t="shared" si="1"/>
        <v>-27.325066533124897</v>
      </c>
    </row>
    <row r="35" spans="1:5" ht="12.95" customHeight="1" x14ac:dyDescent="0.2">
      <c r="A35" s="1" t="s">
        <v>29</v>
      </c>
      <c r="B35" s="3">
        <f>B36+B48</f>
        <v>5765.4659165500016</v>
      </c>
      <c r="C35" s="3">
        <f>C36+C48</f>
        <v>7058.6966079099984</v>
      </c>
      <c r="D35" s="3">
        <f t="shared" si="0"/>
        <v>1293.2306913599969</v>
      </c>
      <c r="E35" s="42">
        <f t="shared" si="1"/>
        <v>22.430636310722548</v>
      </c>
    </row>
    <row r="36" spans="1:5" ht="12.75" customHeight="1" x14ac:dyDescent="0.2">
      <c r="A36" s="1" t="s">
        <v>30</v>
      </c>
      <c r="B36" s="3">
        <f>B37+B38+B39+B40+B41+B42+B43+B44+B45+B46+B47</f>
        <v>8365.8219776400019</v>
      </c>
      <c r="C36" s="3">
        <f>C37+C38+C39+C40+C41+C42+C43+C44+C45+C46+C47</f>
        <v>9567.7359181999982</v>
      </c>
      <c r="D36" s="3">
        <f t="shared" si="0"/>
        <v>1201.9139405599963</v>
      </c>
      <c r="E36" s="42">
        <f t="shared" si="1"/>
        <v>14.366955736955049</v>
      </c>
    </row>
    <row r="37" spans="1:5" ht="12.4" customHeight="1" x14ac:dyDescent="0.2">
      <c r="A37" s="1" t="s">
        <v>31</v>
      </c>
      <c r="B37" s="2">
        <v>3816.8616147000002</v>
      </c>
      <c r="C37" s="2">
        <v>4469.6836183599989</v>
      </c>
      <c r="D37" s="2">
        <f t="shared" si="0"/>
        <v>652.8220036599987</v>
      </c>
      <c r="E37" s="43">
        <f t="shared" si="1"/>
        <v>17.103633025252066</v>
      </c>
    </row>
    <row r="38" spans="1:5" ht="12.4" customHeight="1" x14ac:dyDescent="0.2">
      <c r="A38" s="1" t="s">
        <v>32</v>
      </c>
      <c r="B38" s="2">
        <v>2277.570236</v>
      </c>
      <c r="C38" s="2">
        <v>2797.2607029999999</v>
      </c>
      <c r="D38" s="2">
        <f t="shared" si="0"/>
        <v>519.6904669999999</v>
      </c>
      <c r="E38" s="43">
        <f t="shared" si="1"/>
        <v>22.817758099645275</v>
      </c>
    </row>
    <row r="39" spans="1:5" ht="12.4" customHeight="1" x14ac:dyDescent="0.2">
      <c r="A39" s="1" t="s">
        <v>33</v>
      </c>
      <c r="B39" s="2">
        <v>287.09074803999999</v>
      </c>
      <c r="C39" s="2">
        <v>284.26217274999999</v>
      </c>
      <c r="D39" s="2">
        <f t="shared" si="0"/>
        <v>-2.8285752900000034</v>
      </c>
      <c r="E39" s="43">
        <f t="shared" si="1"/>
        <v>-0.98525477024634256</v>
      </c>
    </row>
    <row r="40" spans="1:5" ht="12.4" customHeight="1" x14ac:dyDescent="0.2">
      <c r="A40" s="1" t="s">
        <v>34</v>
      </c>
      <c r="B40" s="2">
        <v>0</v>
      </c>
      <c r="C40" s="2">
        <v>0</v>
      </c>
      <c r="D40" s="2">
        <f t="shared" si="0"/>
        <v>0</v>
      </c>
      <c r="E40" s="43">
        <f t="shared" si="1"/>
        <v>0</v>
      </c>
    </row>
    <row r="41" spans="1:5" ht="12.4" customHeight="1" x14ac:dyDescent="0.2">
      <c r="A41" s="1" t="s">
        <v>35</v>
      </c>
      <c r="B41" s="2">
        <v>193.05124579</v>
      </c>
      <c r="C41" s="2">
        <v>164.45899151</v>
      </c>
      <c r="D41" s="2">
        <f t="shared" si="0"/>
        <v>-28.592254279999992</v>
      </c>
      <c r="E41" s="43">
        <f t="shared" si="1"/>
        <v>-14.810706951408363</v>
      </c>
    </row>
    <row r="42" spans="1:5" ht="12.4" customHeight="1" x14ac:dyDescent="0.2">
      <c r="A42" s="1" t="s">
        <v>36</v>
      </c>
      <c r="B42" s="2">
        <v>92.335990710000004</v>
      </c>
      <c r="C42" s="2">
        <v>93.952771109999986</v>
      </c>
      <c r="D42" s="2">
        <f t="shared" si="0"/>
        <v>1.6167803999999819</v>
      </c>
      <c r="E42" s="43">
        <f t="shared" si="1"/>
        <v>1.7509753104591823</v>
      </c>
    </row>
    <row r="43" spans="1:5" ht="12.4" customHeight="1" x14ac:dyDescent="0.2">
      <c r="A43" s="1" t="s">
        <v>37</v>
      </c>
      <c r="B43" s="2">
        <v>20.98678353</v>
      </c>
      <c r="C43" s="2">
        <v>23.21015908</v>
      </c>
      <c r="D43" s="2">
        <f t="shared" si="0"/>
        <v>2.2233755500000001</v>
      </c>
      <c r="E43" s="43">
        <f t="shared" si="1"/>
        <v>10.594170120551098</v>
      </c>
    </row>
    <row r="44" spans="1:5" ht="12.4" customHeight="1" x14ac:dyDescent="0.2">
      <c r="A44" s="1" t="s">
        <v>38</v>
      </c>
      <c r="B44" s="2">
        <v>0.17852847999999999</v>
      </c>
      <c r="C44" s="2">
        <v>0.22087092000000003</v>
      </c>
      <c r="D44" s="2">
        <f t="shared" si="0"/>
        <v>4.2342440000000037E-2</v>
      </c>
      <c r="E44" s="43">
        <f t="shared" si="1"/>
        <v>23.717470736321758</v>
      </c>
    </row>
    <row r="45" spans="1:5" ht="12.4" customHeight="1" x14ac:dyDescent="0.2">
      <c r="A45" s="1" t="s">
        <v>39</v>
      </c>
      <c r="B45" s="2">
        <v>1626.0666330199999</v>
      </c>
      <c r="C45" s="2">
        <v>1674.8144222000001</v>
      </c>
      <c r="D45" s="2">
        <f t="shared" si="0"/>
        <v>48.747789180000154</v>
      </c>
      <c r="E45" s="43">
        <f t="shared" si="1"/>
        <v>2.9978961618235473</v>
      </c>
    </row>
    <row r="46" spans="1:5" ht="12.4" customHeight="1" x14ac:dyDescent="0.2">
      <c r="A46" s="1" t="s">
        <v>40</v>
      </c>
      <c r="B46" s="2">
        <v>1.9915473699999999</v>
      </c>
      <c r="C46" s="2">
        <v>2.0712092699999998</v>
      </c>
      <c r="D46" s="2">
        <f t="shared" si="0"/>
        <v>7.9661899999999841E-2</v>
      </c>
      <c r="E46" s="43">
        <f t="shared" si="1"/>
        <v>4.0000002611034944</v>
      </c>
    </row>
    <row r="47" spans="1:5" ht="12.4" customHeight="1" x14ac:dyDescent="0.2">
      <c r="A47" s="1" t="s">
        <v>41</v>
      </c>
      <c r="B47" s="2">
        <v>49.688649999999996</v>
      </c>
      <c r="C47" s="2">
        <v>57.801000000000002</v>
      </c>
      <c r="D47" s="2">
        <f t="shared" si="0"/>
        <v>8.1123500000000064</v>
      </c>
      <c r="E47" s="43">
        <f t="shared" si="1"/>
        <v>16.326364270311245</v>
      </c>
    </row>
    <row r="48" spans="1:5" ht="12.75" customHeight="1" x14ac:dyDescent="0.2">
      <c r="A48" s="1" t="s">
        <v>42</v>
      </c>
      <c r="B48" s="3">
        <f>B49+B50+B51+B52+B53+B54+B55+B56+B57+B58+B59</f>
        <v>-2600.3560610900008</v>
      </c>
      <c r="C48" s="3">
        <f>C49+C50+C51+C52+C53+C54+C55+C56+C57+C58+C59</f>
        <v>-2509.0393102900002</v>
      </c>
      <c r="D48" s="3">
        <f t="shared" si="0"/>
        <v>91.316750800000591</v>
      </c>
      <c r="E48" s="42">
        <f t="shared" si="1"/>
        <v>-3.5117018075487323</v>
      </c>
    </row>
    <row r="49" spans="1:5" ht="12.4" customHeight="1" x14ac:dyDescent="0.2">
      <c r="A49" s="1" t="s">
        <v>31</v>
      </c>
      <c r="B49" s="2">
        <v>-1502.90011624</v>
      </c>
      <c r="C49" s="2">
        <v>-1185.5356742600002</v>
      </c>
      <c r="D49" s="2">
        <f t="shared" si="0"/>
        <v>317.36444197999981</v>
      </c>
      <c r="E49" s="43">
        <f t="shared" si="1"/>
        <v>-21.11680201169932</v>
      </c>
    </row>
    <row r="50" spans="1:5" ht="12.4" customHeight="1" x14ac:dyDescent="0.2">
      <c r="A50" s="1" t="s">
        <v>32</v>
      </c>
      <c r="B50" s="2">
        <v>-520.37923699999999</v>
      </c>
      <c r="C50" s="2">
        <v>-651.28717000000006</v>
      </c>
      <c r="D50" s="2">
        <f t="shared" si="0"/>
        <v>-130.90793300000007</v>
      </c>
      <c r="E50" s="43">
        <f t="shared" si="1"/>
        <v>25.15625599412607</v>
      </c>
    </row>
    <row r="51" spans="1:5" ht="12.4" customHeight="1" x14ac:dyDescent="0.2">
      <c r="A51" s="1" t="s">
        <v>33</v>
      </c>
      <c r="B51" s="2">
        <v>-40.873622040000001</v>
      </c>
      <c r="C51" s="2">
        <v>-43.53472592</v>
      </c>
      <c r="D51" s="2">
        <f t="shared" si="0"/>
        <v>-2.6611038799999989</v>
      </c>
      <c r="E51" s="43">
        <f t="shared" si="1"/>
        <v>6.5105653651045969</v>
      </c>
    </row>
    <row r="52" spans="1:5" ht="12.4" customHeight="1" x14ac:dyDescent="0.2">
      <c r="A52" s="1" t="s">
        <v>34</v>
      </c>
      <c r="B52" s="2">
        <v>0</v>
      </c>
      <c r="C52" s="2">
        <v>0</v>
      </c>
      <c r="D52" s="2">
        <f t="shared" si="0"/>
        <v>0</v>
      </c>
      <c r="E52" s="43">
        <f t="shared" si="1"/>
        <v>0</v>
      </c>
    </row>
    <row r="53" spans="1:5" ht="12.4" customHeight="1" x14ac:dyDescent="0.2">
      <c r="A53" s="1" t="s">
        <v>35</v>
      </c>
      <c r="B53" s="2">
        <v>-158.82032511</v>
      </c>
      <c r="C53" s="2">
        <v>-187.14557972</v>
      </c>
      <c r="D53" s="2">
        <f t="shared" si="0"/>
        <v>-28.325254610000002</v>
      </c>
      <c r="E53" s="43">
        <f t="shared" si="1"/>
        <v>17.834779390094894</v>
      </c>
    </row>
    <row r="54" spans="1:5" ht="12.4" customHeight="1" x14ac:dyDescent="0.2">
      <c r="A54" s="1" t="s">
        <v>36</v>
      </c>
      <c r="B54" s="2">
        <v>-50.20222124</v>
      </c>
      <c r="C54" s="2">
        <v>-39.624149689999996</v>
      </c>
      <c r="D54" s="2">
        <f t="shared" si="0"/>
        <v>10.578071550000004</v>
      </c>
      <c r="E54" s="43">
        <f t="shared" si="1"/>
        <v>-21.070923335104609</v>
      </c>
    </row>
    <row r="55" spans="1:5" ht="12.4" customHeight="1" x14ac:dyDescent="0.2">
      <c r="A55" s="1" t="s">
        <v>37</v>
      </c>
      <c r="B55" s="2">
        <v>-34.294561940000001</v>
      </c>
      <c r="C55" s="2">
        <v>-37.913055310000004</v>
      </c>
      <c r="D55" s="2">
        <f t="shared" si="0"/>
        <v>-3.618493370000003</v>
      </c>
      <c r="E55" s="43">
        <f t="shared" si="1"/>
        <v>10.551216185034633</v>
      </c>
    </row>
    <row r="56" spans="1:5" ht="12.4" customHeight="1" x14ac:dyDescent="0.2">
      <c r="A56" s="1" t="s">
        <v>38</v>
      </c>
      <c r="B56" s="2">
        <v>-10.94533678</v>
      </c>
      <c r="C56" s="2">
        <v>-7.2913939399999999</v>
      </c>
      <c r="D56" s="2">
        <f t="shared" si="0"/>
        <v>3.65394284</v>
      </c>
      <c r="E56" s="43">
        <f t="shared" si="1"/>
        <v>-33.383557888110957</v>
      </c>
    </row>
    <row r="57" spans="1:5" ht="12.4" customHeight="1" x14ac:dyDescent="0.2">
      <c r="A57" s="1" t="s">
        <v>39</v>
      </c>
      <c r="B57" s="2">
        <v>-233.82515405999999</v>
      </c>
      <c r="C57" s="2">
        <v>-302.45593056999996</v>
      </c>
      <c r="D57" s="2">
        <f t="shared" si="0"/>
        <v>-68.630776509999976</v>
      </c>
      <c r="E57" s="43">
        <f t="shared" si="1"/>
        <v>29.351323122570989</v>
      </c>
    </row>
    <row r="58" spans="1:5" ht="12.4" customHeight="1" x14ac:dyDescent="0.2">
      <c r="A58" s="1" t="s">
        <v>40</v>
      </c>
      <c r="B58" s="2">
        <v>-5.9411436799999997</v>
      </c>
      <c r="C58" s="2">
        <v>-6.1787894400000001</v>
      </c>
      <c r="D58" s="2">
        <f t="shared" si="0"/>
        <v>-0.23764576000000037</v>
      </c>
      <c r="E58" s="43">
        <f t="shared" si="1"/>
        <v>4.0000002154467325</v>
      </c>
    </row>
    <row r="59" spans="1:5" ht="12.4" customHeight="1" x14ac:dyDescent="0.2">
      <c r="A59" s="1" t="s">
        <v>41</v>
      </c>
      <c r="B59" s="2">
        <v>-42.174342999999993</v>
      </c>
      <c r="C59" s="2">
        <v>-48.072841440000005</v>
      </c>
      <c r="D59" s="2">
        <f t="shared" si="0"/>
        <v>-5.8984984400000116</v>
      </c>
      <c r="E59" s="43">
        <f t="shared" si="1"/>
        <v>13.985987736667326</v>
      </c>
    </row>
    <row r="60" spans="1:5" ht="12.95" customHeight="1" x14ac:dyDescent="0.2">
      <c r="A60" s="1" t="s">
        <v>43</v>
      </c>
      <c r="B60" s="3">
        <f>B61+B67</f>
        <v>-1553.6925719199999</v>
      </c>
      <c r="C60" s="3">
        <f>C61+C67</f>
        <v>-1760.9924876200002</v>
      </c>
      <c r="D60" s="3">
        <f t="shared" si="0"/>
        <v>-207.29991570000038</v>
      </c>
      <c r="E60" s="42">
        <f t="shared" si="1"/>
        <v>13.342402444765895</v>
      </c>
    </row>
    <row r="61" spans="1:5" ht="12.75" customHeight="1" x14ac:dyDescent="0.2">
      <c r="A61" s="1" t="s">
        <v>44</v>
      </c>
      <c r="B61" s="3">
        <f>B62+B63</f>
        <v>909.84635908999996</v>
      </c>
      <c r="C61" s="3">
        <f>C62+C63</f>
        <v>1816.8380065299998</v>
      </c>
      <c r="D61" s="3">
        <f t="shared" si="0"/>
        <v>906.99164743999984</v>
      </c>
      <c r="E61" s="42">
        <f t="shared" si="1"/>
        <v>99.686242449455392</v>
      </c>
    </row>
    <row r="62" spans="1:5" ht="12.75" customHeight="1" x14ac:dyDescent="0.2">
      <c r="A62" s="1" t="s">
        <v>45</v>
      </c>
      <c r="B62" s="2">
        <v>30.666440200000004</v>
      </c>
      <c r="C62" s="2">
        <v>31.35790892</v>
      </c>
      <c r="D62" s="2">
        <f t="shared" si="0"/>
        <v>0.69146871999999604</v>
      </c>
      <c r="E62" s="43">
        <f t="shared" si="1"/>
        <v>2.2548059555996076</v>
      </c>
    </row>
    <row r="63" spans="1:5" ht="12.75" customHeight="1" x14ac:dyDescent="0.2">
      <c r="A63" s="1" t="s">
        <v>50</v>
      </c>
      <c r="B63" s="2">
        <f>B64+B65+B66</f>
        <v>879.17991888999995</v>
      </c>
      <c r="C63" s="2">
        <f>C64+C65+C66</f>
        <v>1785.4800976099998</v>
      </c>
      <c r="D63" s="2">
        <f t="shared" si="0"/>
        <v>906.30017871999985</v>
      </c>
      <c r="E63" s="43">
        <f t="shared" si="1"/>
        <v>103.08472239268616</v>
      </c>
    </row>
    <row r="64" spans="1:5" ht="12.4" customHeight="1" x14ac:dyDescent="0.2">
      <c r="A64" s="1" t="s">
        <v>46</v>
      </c>
      <c r="B64" s="2">
        <v>153.77422879</v>
      </c>
      <c r="C64" s="2">
        <v>149.67729247</v>
      </c>
      <c r="D64" s="2">
        <f t="shared" si="0"/>
        <v>-4.0969363199999975</v>
      </c>
      <c r="E64" s="43">
        <f t="shared" si="1"/>
        <v>-2.6642541811052922</v>
      </c>
    </row>
    <row r="65" spans="1:5" ht="12.4" customHeight="1" x14ac:dyDescent="0.2">
      <c r="A65" s="1" t="s">
        <v>47</v>
      </c>
      <c r="B65" s="2">
        <v>211.55147753</v>
      </c>
      <c r="C65" s="2">
        <v>338.49019971000001</v>
      </c>
      <c r="D65" s="2">
        <f t="shared" si="0"/>
        <v>126.93872218000001</v>
      </c>
      <c r="E65" s="43">
        <f t="shared" si="1"/>
        <v>60.003703903225585</v>
      </c>
    </row>
    <row r="66" spans="1:5" ht="12.4" customHeight="1" x14ac:dyDescent="0.2">
      <c r="A66" s="1" t="s">
        <v>48</v>
      </c>
      <c r="B66" s="2">
        <v>513.85421256999996</v>
      </c>
      <c r="C66" s="2">
        <v>1297.3126054299998</v>
      </c>
      <c r="D66" s="2">
        <f t="shared" si="0"/>
        <v>783.45839285999989</v>
      </c>
      <c r="E66" s="43">
        <f t="shared" si="1"/>
        <v>152.46705654928792</v>
      </c>
    </row>
    <row r="67" spans="1:5" ht="12.75" customHeight="1" x14ac:dyDescent="0.2">
      <c r="A67" s="1" t="s">
        <v>49</v>
      </c>
      <c r="B67" s="3">
        <f>B68+B69</f>
        <v>-2463.5389310099999</v>
      </c>
      <c r="C67" s="3">
        <f>C68+C69</f>
        <v>-3577.83049415</v>
      </c>
      <c r="D67" s="3">
        <f t="shared" si="0"/>
        <v>-1114.2915631400001</v>
      </c>
      <c r="E67" s="42">
        <f t="shared" si="1"/>
        <v>45.231335665686572</v>
      </c>
    </row>
    <row r="68" spans="1:5" ht="12.75" customHeight="1" x14ac:dyDescent="0.2">
      <c r="A68" s="1" t="s">
        <v>45</v>
      </c>
      <c r="B68" s="2">
        <v>-1.3711200000000001</v>
      </c>
      <c r="C68" s="2">
        <v>-1.552</v>
      </c>
      <c r="D68" s="2">
        <f t="shared" si="0"/>
        <v>-0.18087999999999993</v>
      </c>
      <c r="E68" s="43">
        <f t="shared" si="1"/>
        <v>13.192134897018491</v>
      </c>
    </row>
    <row r="69" spans="1:5" ht="12.75" customHeight="1" x14ac:dyDescent="0.2">
      <c r="A69" s="1" t="s">
        <v>50</v>
      </c>
      <c r="B69" s="2">
        <f>B70+B71+B72</f>
        <v>-2462.1678110100002</v>
      </c>
      <c r="C69" s="2">
        <f>C70+C71+C72</f>
        <v>-3576.2784941499999</v>
      </c>
      <c r="D69" s="2">
        <f t="shared" si="0"/>
        <v>-1114.1106831399998</v>
      </c>
      <c r="E69" s="43">
        <f t="shared" si="1"/>
        <v>45.249177499521579</v>
      </c>
    </row>
    <row r="70" spans="1:5" ht="12.4" customHeight="1" x14ac:dyDescent="0.2">
      <c r="A70" s="1" t="s">
        <v>46</v>
      </c>
      <c r="B70" s="2">
        <v>-1248.4914097199999</v>
      </c>
      <c r="C70" s="2">
        <v>-1594.64290867</v>
      </c>
      <c r="D70" s="2">
        <f t="shared" si="0"/>
        <v>-346.15149895000013</v>
      </c>
      <c r="E70" s="43">
        <f t="shared" si="1"/>
        <v>27.725581149783935</v>
      </c>
    </row>
    <row r="71" spans="1:5" ht="12.4" customHeight="1" x14ac:dyDescent="0.2">
      <c r="A71" s="1" t="s">
        <v>47</v>
      </c>
      <c r="B71" s="2">
        <v>-670.70229502000007</v>
      </c>
      <c r="C71" s="2">
        <v>-739.10074656999996</v>
      </c>
      <c r="D71" s="2">
        <f t="shared" si="0"/>
        <v>-68.398451549999891</v>
      </c>
      <c r="E71" s="43">
        <f t="shared" si="1"/>
        <v>10.198034516634564</v>
      </c>
    </row>
    <row r="72" spans="1:5" ht="12.4" customHeight="1" x14ac:dyDescent="0.2">
      <c r="A72" s="1" t="s">
        <v>48</v>
      </c>
      <c r="B72" s="2">
        <v>-542.97410626999999</v>
      </c>
      <c r="C72" s="2">
        <v>-1242.53483891</v>
      </c>
      <c r="D72" s="2">
        <f t="shared" si="0"/>
        <v>-699.56073263999997</v>
      </c>
      <c r="E72" s="43">
        <f t="shared" si="1"/>
        <v>128.83869130439444</v>
      </c>
    </row>
    <row r="73" spans="1:5" ht="12.95" customHeight="1" x14ac:dyDescent="0.2">
      <c r="A73" s="1" t="s">
        <v>51</v>
      </c>
      <c r="B73" s="3">
        <f>B74+B75</f>
        <v>-3.458706090000021</v>
      </c>
      <c r="C73" s="3">
        <f>C74+C75</f>
        <v>-21.279328440000029</v>
      </c>
      <c r="D73" s="3">
        <f t="shared" si="0"/>
        <v>-17.820622350000008</v>
      </c>
      <c r="E73" s="42">
        <f t="shared" si="1"/>
        <v>515.23956896840286</v>
      </c>
    </row>
    <row r="74" spans="1:5" ht="12.75" customHeight="1" x14ac:dyDescent="0.2">
      <c r="A74" s="1" t="s">
        <v>52</v>
      </c>
      <c r="B74" s="2">
        <v>417.69033177</v>
      </c>
      <c r="C74" s="2">
        <v>405.7347777</v>
      </c>
      <c r="D74" s="2">
        <f t="shared" si="0"/>
        <v>-11.955554070000005</v>
      </c>
      <c r="E74" s="43">
        <f t="shared" si="1"/>
        <v>-2.8623008867208597</v>
      </c>
    </row>
    <row r="75" spans="1:5" ht="12.75" customHeight="1" x14ac:dyDescent="0.2">
      <c r="A75" s="1" t="s">
        <v>53</v>
      </c>
      <c r="B75" s="2">
        <v>-421.14903786000002</v>
      </c>
      <c r="C75" s="2">
        <v>-427.01410614000002</v>
      </c>
      <c r="D75" s="2">
        <f t="shared" si="0"/>
        <v>-5.8650682800000027</v>
      </c>
      <c r="E75" s="43">
        <f t="shared" si="1"/>
        <v>1.3926348519759983</v>
      </c>
    </row>
    <row r="76" spans="1:5" ht="12.75" customHeight="1" x14ac:dyDescent="0.2">
      <c r="A76" s="1" t="s">
        <v>54</v>
      </c>
      <c r="B76" s="2">
        <v>1.098948</v>
      </c>
      <c r="C76" s="2">
        <v>9.2472087399999978</v>
      </c>
      <c r="D76" s="2">
        <f t="shared" si="0"/>
        <v>8.1482607399999978</v>
      </c>
      <c r="E76" s="43">
        <f t="shared" si="1"/>
        <v>741.46008182370747</v>
      </c>
    </row>
    <row r="77" spans="1:5" ht="12.75" customHeight="1" x14ac:dyDescent="0.2">
      <c r="A77" s="1" t="s">
        <v>55</v>
      </c>
      <c r="B77" s="2">
        <v>-4.5576540899999998</v>
      </c>
      <c r="C77" s="2">
        <v>-30.52653718000002</v>
      </c>
      <c r="D77" s="2">
        <f t="shared" si="0"/>
        <v>-25.96888309000002</v>
      </c>
      <c r="E77" s="43">
        <f t="shared" si="1"/>
        <v>569.78617896822493</v>
      </c>
    </row>
    <row r="78" spans="1:5" ht="14.1" customHeight="1" x14ac:dyDescent="0.2">
      <c r="A78" s="1" t="s">
        <v>56</v>
      </c>
      <c r="B78" s="3">
        <f>B79+B80</f>
        <v>2741.3105875699994</v>
      </c>
      <c r="C78" s="3">
        <f>C79+C80</f>
        <v>2536.1268107100009</v>
      </c>
      <c r="D78" s="3">
        <f t="shared" si="0"/>
        <v>-205.18377685999849</v>
      </c>
      <c r="E78" s="42">
        <f t="shared" si="1"/>
        <v>-7.4848788674427738</v>
      </c>
    </row>
    <row r="79" spans="1:5" ht="12.95" customHeight="1" x14ac:dyDescent="0.2">
      <c r="A79" s="1" t="s">
        <v>57</v>
      </c>
      <c r="B79" s="3">
        <v>4.5161285000000007</v>
      </c>
      <c r="C79" s="3">
        <v>4.7311560999999998</v>
      </c>
      <c r="D79" s="3">
        <f t="shared" si="0"/>
        <v>0.2150275999999991</v>
      </c>
      <c r="E79" s="42">
        <f t="shared" si="1"/>
        <v>4.7613259897276947</v>
      </c>
    </row>
    <row r="80" spans="1:5" ht="12.95" customHeight="1" x14ac:dyDescent="0.2">
      <c r="A80" s="1" t="s">
        <v>58</v>
      </c>
      <c r="B80" s="3">
        <f>B81+B90+B93+B104</f>
        <v>2736.7944590699994</v>
      </c>
      <c r="C80" s="3">
        <f>C81+C90+C93+C104</f>
        <v>2531.3956546100007</v>
      </c>
      <c r="D80" s="3">
        <f t="shared" ref="D80:D105" si="2">+C80-B80</f>
        <v>-205.3988044599987</v>
      </c>
      <c r="E80" s="42">
        <f t="shared" ref="E80:E105" si="3">IF(B80=0,0,+C80/B80*100-100)</f>
        <v>-7.50508697426244</v>
      </c>
    </row>
    <row r="81" spans="1:5" ht="12.75" customHeight="1" x14ac:dyDescent="0.2">
      <c r="A81" s="1" t="s">
        <v>59</v>
      </c>
      <c r="B81" s="5">
        <f>B82+B86</f>
        <v>1649.5543236799999</v>
      </c>
      <c r="C81" s="5">
        <f>C82+C86</f>
        <v>2717.8609995100001</v>
      </c>
      <c r="D81" s="5">
        <f t="shared" si="2"/>
        <v>1068.3066758300001</v>
      </c>
      <c r="E81" s="44">
        <f t="shared" si="3"/>
        <v>64.763352166948266</v>
      </c>
    </row>
    <row r="82" spans="1:5" ht="12.75" customHeight="1" x14ac:dyDescent="0.2">
      <c r="A82" s="1" t="s">
        <v>60</v>
      </c>
      <c r="B82" s="2">
        <f>B83+B84+B85</f>
        <v>88.927883929999993</v>
      </c>
      <c r="C82" s="2">
        <f>C83+C84+C85</f>
        <v>21.999710350000001</v>
      </c>
      <c r="D82" s="2">
        <f t="shared" si="2"/>
        <v>-66.928173579999992</v>
      </c>
      <c r="E82" s="43">
        <f t="shared" si="3"/>
        <v>-75.261178634007337</v>
      </c>
    </row>
    <row r="83" spans="1:5" ht="12.75" customHeight="1" x14ac:dyDescent="0.2">
      <c r="A83" s="1" t="s">
        <v>61</v>
      </c>
      <c r="B83" s="2">
        <v>88.927883929999993</v>
      </c>
      <c r="C83" s="2">
        <v>21.999710350000001</v>
      </c>
      <c r="D83" s="2">
        <f t="shared" si="2"/>
        <v>-66.928173579999992</v>
      </c>
      <c r="E83" s="43">
        <f t="shared" si="3"/>
        <v>-75.261178634007337</v>
      </c>
    </row>
    <row r="84" spans="1:5" ht="12.75" customHeight="1" x14ac:dyDescent="0.2">
      <c r="A84" s="1" t="s">
        <v>62</v>
      </c>
      <c r="B84" s="2">
        <v>0</v>
      </c>
      <c r="C84" s="2">
        <v>0</v>
      </c>
      <c r="D84" s="2">
        <f t="shared" si="2"/>
        <v>0</v>
      </c>
      <c r="E84" s="43">
        <f t="shared" si="3"/>
        <v>0</v>
      </c>
    </row>
    <row r="85" spans="1:5" ht="12.75" customHeight="1" x14ac:dyDescent="0.2">
      <c r="A85" s="1" t="s">
        <v>63</v>
      </c>
      <c r="B85" s="2">
        <v>0</v>
      </c>
      <c r="C85" s="2">
        <v>0</v>
      </c>
      <c r="D85" s="2">
        <f t="shared" si="2"/>
        <v>0</v>
      </c>
      <c r="E85" s="43">
        <f t="shared" si="3"/>
        <v>0</v>
      </c>
    </row>
    <row r="86" spans="1:5" ht="12.75" customHeight="1" x14ac:dyDescent="0.2">
      <c r="A86" s="4" t="s">
        <v>64</v>
      </c>
      <c r="B86" s="2">
        <f>B87+B88+B89</f>
        <v>1560.6264397499999</v>
      </c>
      <c r="C86" s="2">
        <f>C87+C88+C89</f>
        <v>2695.8612891600001</v>
      </c>
      <c r="D86" s="2">
        <f t="shared" si="2"/>
        <v>1135.2348494100002</v>
      </c>
      <c r="E86" s="45">
        <f t="shared" si="3"/>
        <v>72.742254039464825</v>
      </c>
    </row>
    <row r="87" spans="1:5" ht="12.75" customHeight="1" x14ac:dyDescent="0.2">
      <c r="A87" s="1" t="s">
        <v>65</v>
      </c>
      <c r="B87" s="2">
        <v>-46.620505370000004</v>
      </c>
      <c r="C87" s="2">
        <v>-1.7395859300000014</v>
      </c>
      <c r="D87" s="2">
        <f t="shared" si="2"/>
        <v>44.88091944</v>
      </c>
      <c r="E87" s="43">
        <f t="shared" si="3"/>
        <v>-96.268624897576913</v>
      </c>
    </row>
    <row r="88" spans="1:5" ht="12.75" customHeight="1" x14ac:dyDescent="0.2">
      <c r="A88" s="1" t="s">
        <v>66</v>
      </c>
      <c r="B88" s="2">
        <v>948.9298748299999</v>
      </c>
      <c r="C88" s="2">
        <v>2188.9221939899999</v>
      </c>
      <c r="D88" s="2">
        <f t="shared" si="2"/>
        <v>1239.9923191600001</v>
      </c>
      <c r="E88" s="43">
        <f t="shared" si="3"/>
        <v>130.67270322605702</v>
      </c>
    </row>
    <row r="89" spans="1:5" ht="12.75" customHeight="1" x14ac:dyDescent="0.2">
      <c r="A89" s="1" t="s">
        <v>67</v>
      </c>
      <c r="B89" s="2">
        <v>658.31707029000017</v>
      </c>
      <c r="C89" s="2">
        <v>508.67868110000001</v>
      </c>
      <c r="D89" s="2">
        <f t="shared" si="2"/>
        <v>-149.63838919000017</v>
      </c>
      <c r="E89" s="43">
        <f t="shared" si="3"/>
        <v>-22.730443420536233</v>
      </c>
    </row>
    <row r="90" spans="1:5" ht="12.75" customHeight="1" x14ac:dyDescent="0.2">
      <c r="A90" s="1" t="s">
        <v>68</v>
      </c>
      <c r="B90" s="5">
        <f>B91+B92</f>
        <v>1504.6577956199999</v>
      </c>
      <c r="C90" s="5">
        <f>C91+C92</f>
        <v>-2202.6335561000001</v>
      </c>
      <c r="D90" s="5">
        <f t="shared" si="2"/>
        <v>-3707.29135172</v>
      </c>
      <c r="E90" s="44">
        <f t="shared" si="3"/>
        <v>-246.38767449394678</v>
      </c>
    </row>
    <row r="91" spans="1:5" ht="12.75" customHeight="1" x14ac:dyDescent="0.2">
      <c r="A91" s="1" t="s">
        <v>69</v>
      </c>
      <c r="B91" s="2">
        <v>-1460.9388348499997</v>
      </c>
      <c r="C91" s="2">
        <v>-3858.9321149799998</v>
      </c>
      <c r="D91" s="2">
        <f t="shared" si="2"/>
        <v>-2397.9932801300001</v>
      </c>
      <c r="E91" s="43">
        <f t="shared" si="3"/>
        <v>164.14056652660696</v>
      </c>
    </row>
    <row r="92" spans="1:5" ht="12.75" customHeight="1" x14ac:dyDescent="0.2">
      <c r="A92" s="1" t="s">
        <v>70</v>
      </c>
      <c r="B92" s="2">
        <v>2965.5966304699996</v>
      </c>
      <c r="C92" s="2">
        <v>1656.2985588799997</v>
      </c>
      <c r="D92" s="2">
        <f t="shared" si="2"/>
        <v>-1309.2980715899998</v>
      </c>
      <c r="E92" s="43">
        <f t="shared" si="3"/>
        <v>-44.149567009134927</v>
      </c>
    </row>
    <row r="93" spans="1:5" ht="12.75" customHeight="1" x14ac:dyDescent="0.2">
      <c r="A93" s="1" t="s">
        <v>71</v>
      </c>
      <c r="B93" s="5">
        <f>B94+B99</f>
        <v>-393.82407621000038</v>
      </c>
      <c r="C93" s="5">
        <f>C94+C99</f>
        <v>1140.631215670001</v>
      </c>
      <c r="D93" s="5">
        <f t="shared" si="2"/>
        <v>1534.4552918800014</v>
      </c>
      <c r="E93" s="44">
        <f t="shared" si="3"/>
        <v>-389.62963022651201</v>
      </c>
    </row>
    <row r="94" spans="1:5" ht="12.75" customHeight="1" x14ac:dyDescent="0.2">
      <c r="A94" s="1" t="s">
        <v>72</v>
      </c>
      <c r="B94" s="2">
        <f>B95+B96+B97+B98</f>
        <v>-3292.1498103999998</v>
      </c>
      <c r="C94" s="2">
        <f>C95+C96+C97+C98</f>
        <v>-1168.0423772999998</v>
      </c>
      <c r="D94" s="2">
        <f t="shared" si="2"/>
        <v>2124.1074331</v>
      </c>
      <c r="E94" s="43">
        <f t="shared" si="3"/>
        <v>-64.520375907253097</v>
      </c>
    </row>
    <row r="95" spans="1:5" ht="12.75" customHeight="1" x14ac:dyDescent="0.2">
      <c r="A95" s="1" t="s">
        <v>73</v>
      </c>
      <c r="B95" s="2">
        <v>111.40010720000001</v>
      </c>
      <c r="C95" s="2">
        <v>-128.82732443</v>
      </c>
      <c r="D95" s="2">
        <f t="shared" si="2"/>
        <v>-240.22743163000001</v>
      </c>
      <c r="E95" s="43">
        <f t="shared" si="3"/>
        <v>-215.64380651691152</v>
      </c>
    </row>
    <row r="96" spans="1:5" ht="12.75" customHeight="1" x14ac:dyDescent="0.2">
      <c r="A96" s="1" t="s">
        <v>74</v>
      </c>
      <c r="B96" s="2">
        <v>-4096.2521959799997</v>
      </c>
      <c r="C96" s="2">
        <v>-771.48069195999983</v>
      </c>
      <c r="D96" s="2">
        <f t="shared" si="2"/>
        <v>3324.7715040200001</v>
      </c>
      <c r="E96" s="43">
        <f t="shared" si="3"/>
        <v>-81.166181791318436</v>
      </c>
    </row>
    <row r="97" spans="1:5" ht="12.75" customHeight="1" x14ac:dyDescent="0.2">
      <c r="A97" s="1" t="s">
        <v>75</v>
      </c>
      <c r="B97" s="2">
        <v>691.50542247999988</v>
      </c>
      <c r="C97" s="2">
        <v>11.738918780000063</v>
      </c>
      <c r="D97" s="2">
        <f t="shared" si="2"/>
        <v>-679.76650369999982</v>
      </c>
      <c r="E97" s="43">
        <f t="shared" si="3"/>
        <v>-98.302411174463415</v>
      </c>
    </row>
    <row r="98" spans="1:5" ht="12.75" customHeight="1" x14ac:dyDescent="0.2">
      <c r="A98" s="1" t="s">
        <v>76</v>
      </c>
      <c r="B98" s="2">
        <v>1.1968559000000027</v>
      </c>
      <c r="C98" s="2">
        <v>-279.47327969000003</v>
      </c>
      <c r="D98" s="2">
        <f t="shared" si="2"/>
        <v>-280.67013559000003</v>
      </c>
      <c r="E98" s="43">
        <f t="shared" si="3"/>
        <v>-23450.620545881873</v>
      </c>
    </row>
    <row r="99" spans="1:5" ht="12.75" customHeight="1" x14ac:dyDescent="0.2">
      <c r="A99" s="1" t="s">
        <v>77</v>
      </c>
      <c r="B99" s="2">
        <f>B100+B101+B102+B103</f>
        <v>2898.3257341899994</v>
      </c>
      <c r="C99" s="2">
        <f>C100+C101+C102+C103</f>
        <v>2308.6735929700008</v>
      </c>
      <c r="D99" s="2">
        <f t="shared" si="2"/>
        <v>-589.65214121999861</v>
      </c>
      <c r="E99" s="43">
        <f t="shared" si="3"/>
        <v>-20.344578052914741</v>
      </c>
    </row>
    <row r="100" spans="1:5" ht="12.75" customHeight="1" x14ac:dyDescent="0.2">
      <c r="A100" s="1" t="s">
        <v>78</v>
      </c>
      <c r="B100" s="2">
        <v>-14.791935290000012</v>
      </c>
      <c r="C100" s="2">
        <v>-153.55377296</v>
      </c>
      <c r="D100" s="2">
        <f t="shared" si="2"/>
        <v>-138.76183766999998</v>
      </c>
      <c r="E100" s="43">
        <f t="shared" si="3"/>
        <v>938.09116217408678</v>
      </c>
    </row>
    <row r="101" spans="1:5" ht="12.75" customHeight="1" x14ac:dyDescent="0.2">
      <c r="A101" s="1" t="s">
        <v>79</v>
      </c>
      <c r="B101" s="2">
        <v>1463.0197962999996</v>
      </c>
      <c r="C101" s="2">
        <v>-671.19809714000007</v>
      </c>
      <c r="D101" s="2">
        <f t="shared" si="2"/>
        <v>-2134.2178934399999</v>
      </c>
      <c r="E101" s="43">
        <f t="shared" si="3"/>
        <v>-145.87758134493265</v>
      </c>
    </row>
    <row r="102" spans="1:5" ht="12.75" customHeight="1" x14ac:dyDescent="0.2">
      <c r="A102" s="1" t="s">
        <v>80</v>
      </c>
      <c r="B102" s="2">
        <v>1704.6864721900001</v>
      </c>
      <c r="C102" s="2">
        <v>3054.0821588200006</v>
      </c>
      <c r="D102" s="2">
        <f t="shared" si="2"/>
        <v>1349.3956866300005</v>
      </c>
      <c r="E102" s="43">
        <f t="shared" si="3"/>
        <v>79.157998179949203</v>
      </c>
    </row>
    <row r="103" spans="1:5" ht="12.75" customHeight="1" x14ac:dyDescent="0.2">
      <c r="A103" s="1" t="s">
        <v>81</v>
      </c>
      <c r="B103" s="2">
        <v>-254.58859901</v>
      </c>
      <c r="C103" s="2">
        <v>79.343304249999974</v>
      </c>
      <c r="D103" s="2">
        <f t="shared" si="2"/>
        <v>333.93190325999996</v>
      </c>
      <c r="E103" s="43">
        <f t="shared" si="3"/>
        <v>-131.16530141512089</v>
      </c>
    </row>
    <row r="104" spans="1:5" ht="12.75" customHeight="1" x14ac:dyDescent="0.2">
      <c r="A104" s="1" t="s">
        <v>82</v>
      </c>
      <c r="B104" s="5">
        <v>-23.593584020000002</v>
      </c>
      <c r="C104" s="5">
        <v>875.53699553000001</v>
      </c>
      <c r="D104" s="5">
        <f t="shared" si="2"/>
        <v>899.13057954999999</v>
      </c>
      <c r="E104" s="44">
        <f t="shared" si="3"/>
        <v>-3810.9113850096605</v>
      </c>
    </row>
    <row r="105" spans="1:5" ht="14.1" customHeight="1" x14ac:dyDescent="0.2">
      <c r="A105" s="1" t="s">
        <v>83</v>
      </c>
      <c r="B105" s="3">
        <f>-B15-B78</f>
        <v>-2569.0314453800029</v>
      </c>
      <c r="C105" s="3">
        <f>-C15-C78</f>
        <v>-2115.0602092999948</v>
      </c>
      <c r="D105" s="3">
        <f t="shared" si="2"/>
        <v>453.97123608000811</v>
      </c>
      <c r="E105" s="42">
        <f t="shared" si="3"/>
        <v>-17.670910058201258</v>
      </c>
    </row>
    <row r="106" spans="1:5" ht="6" customHeight="1" x14ac:dyDescent="0.2">
      <c r="A106" s="17"/>
      <c r="B106" s="18"/>
      <c r="C106" s="18"/>
      <c r="D106" s="18"/>
      <c r="E106" s="19"/>
    </row>
    <row r="107" spans="1:5" ht="6" customHeight="1" x14ac:dyDescent="0.2">
      <c r="A107" s="6"/>
    </row>
    <row r="108" spans="1:5" ht="12.75" customHeight="1" x14ac:dyDescent="0.2">
      <c r="A108" s="6" t="s">
        <v>89</v>
      </c>
    </row>
    <row r="109" spans="1:5" ht="12.75" customHeight="1" x14ac:dyDescent="0.2">
      <c r="A109" s="20" t="s">
        <v>86</v>
      </c>
    </row>
    <row r="110" spans="1:5" ht="12.75" customHeight="1" x14ac:dyDescent="0.2">
      <c r="A110" s="21" t="s">
        <v>7</v>
      </c>
    </row>
    <row r="111" spans="1:5" ht="12.75" customHeight="1" x14ac:dyDescent="0.2">
      <c r="A111" s="22" t="s">
        <v>8</v>
      </c>
    </row>
    <row r="112" spans="1:5" ht="12.75" customHeight="1" x14ac:dyDescent="0.2">
      <c r="A112" s="23" t="s">
        <v>12</v>
      </c>
    </row>
  </sheetData>
  <mergeCells count="10">
    <mergeCell ref="B9:C9"/>
    <mergeCell ref="D9:E9"/>
    <mergeCell ref="B10:C10"/>
    <mergeCell ref="D12:E13"/>
    <mergeCell ref="A1:E1"/>
    <mergeCell ref="A2:E2"/>
    <mergeCell ref="A3:E3"/>
    <mergeCell ref="A5:E5"/>
    <mergeCell ref="A6:E6"/>
    <mergeCell ref="A7:E7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2023-07-20T18:15:25Z</cp:lastPrinted>
  <dcterms:created xsi:type="dcterms:W3CDTF">2018-11-21T20:09:16Z</dcterms:created>
  <dcterms:modified xsi:type="dcterms:W3CDTF">2024-01-23T17:58:37Z</dcterms:modified>
</cp:coreProperties>
</file>